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1075" windowHeight="9795"/>
  </bookViews>
  <sheets>
    <sheet name="F" sheetId="4" r:id="rId1"/>
    <sheet name="C22-C23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9" i="4" l="1"/>
  <c r="D49" i="4"/>
  <c r="D46" i="4"/>
  <c r="C65" i="4" l="1"/>
  <c r="E45" i="4"/>
  <c r="E46" i="4"/>
  <c r="E47" i="4"/>
  <c r="E48" i="4"/>
  <c r="E50" i="4"/>
  <c r="E51" i="4"/>
  <c r="E52" i="4"/>
  <c r="E53" i="4"/>
  <c r="E54" i="4"/>
  <c r="E44" i="4"/>
  <c r="D54" i="4"/>
  <c r="D53" i="4"/>
  <c r="C54" i="4"/>
  <c r="C53" i="4"/>
  <c r="C41" i="4"/>
  <c r="D41" i="4"/>
  <c r="D40" i="4"/>
  <c r="C40" i="4"/>
  <c r="D28" i="4"/>
  <c r="C28" i="4"/>
  <c r="D27" i="4"/>
  <c r="C27" i="4"/>
  <c r="C15" i="4"/>
  <c r="D15" i="4"/>
  <c r="D14" i="4"/>
  <c r="C14" i="4"/>
  <c r="I65" i="4" l="1"/>
  <c r="G65" i="4"/>
  <c r="F65" i="4"/>
  <c r="D65" i="4"/>
  <c r="D61" i="4"/>
  <c r="C61" i="4"/>
  <c r="I61" i="4"/>
  <c r="G61" i="4"/>
  <c r="F61" i="4"/>
  <c r="D52" i="4"/>
  <c r="C52" i="4"/>
  <c r="D51" i="4"/>
  <c r="C51" i="4"/>
  <c r="D50" i="4"/>
  <c r="C50" i="4"/>
  <c r="C49" i="4"/>
  <c r="D48" i="4"/>
  <c r="C48" i="4"/>
  <c r="D47" i="4"/>
  <c r="C47" i="4"/>
  <c r="C46" i="4"/>
  <c r="D45" i="4"/>
  <c r="C45" i="4"/>
  <c r="D44" i="4"/>
  <c r="C44" i="4"/>
  <c r="D43" i="4"/>
  <c r="C43" i="4"/>
  <c r="D30" i="1" l="1"/>
  <c r="C30" i="1"/>
  <c r="D29" i="1"/>
  <c r="C29" i="1"/>
  <c r="D17" i="1"/>
  <c r="C17" i="1"/>
  <c r="D16" i="1"/>
  <c r="C16" i="1"/>
</calcChain>
</file>

<file path=xl/sharedStrings.xml><?xml version="1.0" encoding="utf-8"?>
<sst xmlns="http://schemas.openxmlformats.org/spreadsheetml/2006/main" count="217" uniqueCount="72">
  <si>
    <t>Red.
br.</t>
  </si>
  <si>
    <t>Financijski pokazatelji</t>
  </si>
  <si>
    <t xml:space="preserve">Iznosi u tisućama kuna </t>
  </si>
  <si>
    <t>Indeks</t>
  </si>
  <si>
    <t>I.</t>
  </si>
  <si>
    <t>1.</t>
  </si>
  <si>
    <t>Broj poduzeća</t>
  </si>
  <si>
    <t>2.</t>
  </si>
  <si>
    <t>Broj dobitaša</t>
  </si>
  <si>
    <t>3.</t>
  </si>
  <si>
    <t>Broj gubitaša</t>
  </si>
  <si>
    <t>4.</t>
  </si>
  <si>
    <t>Ukupni prihodi</t>
  </si>
  <si>
    <t>5.</t>
  </si>
  <si>
    <t>Ukupni rashodi</t>
  </si>
  <si>
    <t>6.</t>
  </si>
  <si>
    <t>Dobit prije oporezivanja</t>
  </si>
  <si>
    <t>7.</t>
  </si>
  <si>
    <t>Dobit razdoblja</t>
  </si>
  <si>
    <t>8.</t>
  </si>
  <si>
    <t>Neto plaće i nadnice</t>
  </si>
  <si>
    <t>9.</t>
  </si>
  <si>
    <t>Broj zaposlenih</t>
  </si>
  <si>
    <t>10.</t>
  </si>
  <si>
    <t xml:space="preserve">Prosječna neto plaća po zaposlenome </t>
  </si>
  <si>
    <t>11.</t>
  </si>
  <si>
    <t>12.</t>
  </si>
  <si>
    <t>C22 PROIZVODNJA PROIZVODA OD GUME I PLASTIKE</t>
  </si>
  <si>
    <t>Udio C22 u UP BBŽ (u %)</t>
  </si>
  <si>
    <t>Udio C22 u UR BBŽ (u %)</t>
  </si>
  <si>
    <t>II.</t>
  </si>
  <si>
    <t>C23 PROIZVODNJA OSTALIH NEMETALNIH MINERALNIH PROIZVODA</t>
  </si>
  <si>
    <t>F41 GRADNJA ZGRADA</t>
  </si>
  <si>
    <t>Udio F41 u UP BBŽ (u %)</t>
  </si>
  <si>
    <t>Udio F41 u UR BBŽ (u %)</t>
  </si>
  <si>
    <t>F42 GRADNJA GRAĐEVINA NISKOGRADNJE</t>
  </si>
  <si>
    <t>Udio F42 u UP BBŽ (u %)</t>
  </si>
  <si>
    <t>Udio F42 u UR BBŽ (u %)</t>
  </si>
  <si>
    <t>III.</t>
  </si>
  <si>
    <t>F43 SPECIJALIZIRANE GRAĐEVINSKE DJELATNOSTI</t>
  </si>
  <si>
    <t>GRADITELJSTVO UKUPNO</t>
  </si>
  <si>
    <t>Udio Graditeljstva u UP BBŽ (u %)</t>
  </si>
  <si>
    <t>Udio Graditeljstva u UR BBŽ (u %)</t>
  </si>
  <si>
    <t>Šifra</t>
  </si>
  <si>
    <t>NKD</t>
  </si>
  <si>
    <t>IZVOZ</t>
  </si>
  <si>
    <t>UVOZ</t>
  </si>
  <si>
    <t>INDEKS</t>
  </si>
  <si>
    <t xml:space="preserve">SALDO </t>
  </si>
  <si>
    <t>Ukupno BBŽ</t>
  </si>
  <si>
    <t>Izvor: FINA; Obrada: ŽK Bjelovar</t>
  </si>
  <si>
    <t xml:space="preserve">iznos u tisućama kuna </t>
  </si>
  <si>
    <t>F</t>
  </si>
  <si>
    <t>Ukupno graditeljstvo</t>
  </si>
  <si>
    <t>F41</t>
  </si>
  <si>
    <t>Gradnja zgrada</t>
  </si>
  <si>
    <t>F42</t>
  </si>
  <si>
    <t>Gradnja građevina niskogradnje</t>
  </si>
  <si>
    <t>F43</t>
  </si>
  <si>
    <t>Specijalizirane građevinske djelatnosti</t>
  </si>
  <si>
    <t>Udio graditeljstva  u izvozu ukup. gospodarstva BBŽ  (u %)</t>
  </si>
  <si>
    <t xml:space="preserve">Prerađivačka industrija </t>
  </si>
  <si>
    <t>C</t>
  </si>
  <si>
    <t>C22</t>
  </si>
  <si>
    <t>Proizvodnja proizvoda od gume i plastike</t>
  </si>
  <si>
    <t>C23</t>
  </si>
  <si>
    <t>Proizvodnja ostalih nemetalnih mineralnih proizvoda</t>
  </si>
  <si>
    <t>I-XII 2014.</t>
  </si>
  <si>
    <t>I-XII 2015.</t>
  </si>
  <si>
    <t>-</t>
  </si>
  <si>
    <t>Udio C23 u UP BBŽ (u %)</t>
  </si>
  <si>
    <t>Udio C23 u UR BBŽ (u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</si>
</sst>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0.0"/>
    <numFmt numFmtId="166" formatCode="0.0%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56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9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" xfId="2" applyNumberFormat="1" applyFont="1" applyBorder="1" applyAlignment="1">
      <alignment horizontal="right" vertical="center"/>
    </xf>
    <xf numFmtId="10" fontId="7" fillId="0" borderId="1" xfId="2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166" fontId="3" fillId="0" borderId="1" xfId="2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workbookViewId="0">
      <selection activeCell="E50" sqref="E50"/>
    </sheetView>
  </sheetViews>
  <sheetFormatPr defaultRowHeight="15" x14ac:dyDescent="0.25"/>
  <cols>
    <col min="2" max="2" width="35.42578125" customWidth="1"/>
    <col min="3" max="3" width="13" customWidth="1"/>
    <col min="4" max="4" width="13.42578125" customWidth="1"/>
    <col min="6" max="7" width="13" customWidth="1"/>
    <col min="9" max="9" width="13" customWidth="1"/>
  </cols>
  <sheetData>
    <row r="1" spans="1:9" x14ac:dyDescent="0.25">
      <c r="A1" s="39" t="s">
        <v>0</v>
      </c>
      <c r="B1" s="40" t="s">
        <v>1</v>
      </c>
      <c r="C1" s="40" t="s">
        <v>2</v>
      </c>
      <c r="D1" s="40"/>
      <c r="E1" s="40" t="s">
        <v>3</v>
      </c>
    </row>
    <row r="2" spans="1:9" x14ac:dyDescent="0.25">
      <c r="A2" s="40"/>
      <c r="B2" s="40"/>
      <c r="C2" s="11" t="s">
        <v>67</v>
      </c>
      <c r="D2" s="11" t="s">
        <v>68</v>
      </c>
      <c r="E2" s="40"/>
    </row>
    <row r="3" spans="1:9" x14ac:dyDescent="0.25">
      <c r="A3" s="1" t="s">
        <v>4</v>
      </c>
      <c r="B3" s="38" t="s">
        <v>32</v>
      </c>
      <c r="C3" s="38"/>
      <c r="D3" s="38"/>
      <c r="E3" s="38"/>
    </row>
    <row r="4" spans="1:9" x14ac:dyDescent="0.25">
      <c r="A4" s="6" t="s">
        <v>5</v>
      </c>
      <c r="B4" s="2" t="s">
        <v>6</v>
      </c>
      <c r="C4" s="31"/>
      <c r="D4" s="31">
        <v>59</v>
      </c>
      <c r="E4" s="32" t="s">
        <v>69</v>
      </c>
      <c r="G4" s="13"/>
      <c r="H4" s="13"/>
      <c r="I4" s="14"/>
    </row>
    <row r="5" spans="1:9" x14ac:dyDescent="0.25">
      <c r="A5" s="6" t="s">
        <v>7</v>
      </c>
      <c r="B5" s="2" t="s">
        <v>8</v>
      </c>
      <c r="C5" s="31">
        <v>34</v>
      </c>
      <c r="D5" s="31">
        <v>39</v>
      </c>
      <c r="E5" s="32">
        <v>114.70588235294117</v>
      </c>
      <c r="G5" s="13"/>
      <c r="H5" s="13"/>
      <c r="I5" s="14"/>
    </row>
    <row r="6" spans="1:9" x14ac:dyDescent="0.25">
      <c r="A6" s="6" t="s">
        <v>9</v>
      </c>
      <c r="B6" s="2" t="s">
        <v>10</v>
      </c>
      <c r="C6" s="31">
        <v>22</v>
      </c>
      <c r="D6" s="31">
        <v>20</v>
      </c>
      <c r="E6" s="32">
        <v>90.909090909090907</v>
      </c>
      <c r="G6" s="13"/>
      <c r="H6" s="13"/>
      <c r="I6" s="14"/>
    </row>
    <row r="7" spans="1:9" x14ac:dyDescent="0.25">
      <c r="A7" s="6" t="s">
        <v>11</v>
      </c>
      <c r="B7" s="2" t="s">
        <v>12</v>
      </c>
      <c r="C7" s="31">
        <v>74361.493000000002</v>
      </c>
      <c r="D7" s="31">
        <v>64439.69</v>
      </c>
      <c r="E7" s="32">
        <v>86.657337555070342</v>
      </c>
      <c r="G7" s="13"/>
      <c r="H7" s="13"/>
      <c r="I7" s="14"/>
    </row>
    <row r="8" spans="1:9" x14ac:dyDescent="0.25">
      <c r="A8" s="6" t="s">
        <v>13</v>
      </c>
      <c r="B8" s="2" t="s">
        <v>14</v>
      </c>
      <c r="C8" s="31">
        <v>78408.148000000001</v>
      </c>
      <c r="D8" s="31">
        <v>66314.065000000002</v>
      </c>
      <c r="E8" s="32">
        <v>84.575476773153738</v>
      </c>
      <c r="G8" s="13"/>
      <c r="H8" s="13"/>
      <c r="I8" s="14"/>
    </row>
    <row r="9" spans="1:9" x14ac:dyDescent="0.25">
      <c r="A9" s="6" t="s">
        <v>15</v>
      </c>
      <c r="B9" s="2" t="s">
        <v>16</v>
      </c>
      <c r="C9" s="31">
        <v>3989.9189999999999</v>
      </c>
      <c r="D9" s="31">
        <v>4024.3980000000001</v>
      </c>
      <c r="E9" s="32">
        <v>100.86415288129911</v>
      </c>
      <c r="G9" s="13"/>
      <c r="H9" s="13"/>
      <c r="I9" s="14"/>
    </row>
    <row r="10" spans="1:9" x14ac:dyDescent="0.25">
      <c r="A10" s="6" t="s">
        <v>17</v>
      </c>
      <c r="B10" s="2" t="s">
        <v>18</v>
      </c>
      <c r="C10" s="31">
        <v>3630.4929999999999</v>
      </c>
      <c r="D10" s="31">
        <v>3511.4490000000001</v>
      </c>
      <c r="E10" s="32">
        <v>96.720996294442656</v>
      </c>
      <c r="G10" s="13"/>
      <c r="H10" s="13"/>
      <c r="I10" s="14"/>
    </row>
    <row r="11" spans="1:9" x14ac:dyDescent="0.25">
      <c r="A11" s="6" t="s">
        <v>19</v>
      </c>
      <c r="B11" s="2" t="s">
        <v>20</v>
      </c>
      <c r="C11" s="31">
        <v>8847.8019999999997</v>
      </c>
      <c r="D11" s="31">
        <v>9452.7729999999992</v>
      </c>
      <c r="E11" s="32">
        <v>106.83752868791593</v>
      </c>
      <c r="G11" s="13"/>
      <c r="H11" s="13"/>
      <c r="I11" s="14"/>
    </row>
    <row r="12" spans="1:9" x14ac:dyDescent="0.25">
      <c r="A12" s="6" t="s">
        <v>21</v>
      </c>
      <c r="B12" s="2" t="s">
        <v>22</v>
      </c>
      <c r="C12" s="31">
        <v>283</v>
      </c>
      <c r="D12" s="31">
        <v>304</v>
      </c>
      <c r="E12" s="32">
        <v>107.42049469964665</v>
      </c>
      <c r="G12" s="13"/>
      <c r="H12" s="13"/>
      <c r="I12" s="14"/>
    </row>
    <row r="13" spans="1:9" x14ac:dyDescent="0.25">
      <c r="A13" s="6" t="s">
        <v>23</v>
      </c>
      <c r="B13" s="2" t="s">
        <v>24</v>
      </c>
      <c r="C13" s="31">
        <v>2605.3598351001178</v>
      </c>
      <c r="D13" s="31">
        <v>2591.2206688596493</v>
      </c>
      <c r="E13" s="32">
        <v>99.457304666711224</v>
      </c>
      <c r="G13" s="13"/>
      <c r="H13" s="13"/>
      <c r="I13" s="14"/>
    </row>
    <row r="14" spans="1:9" x14ac:dyDescent="0.25">
      <c r="A14" s="6" t="s">
        <v>25</v>
      </c>
      <c r="B14" s="5" t="s">
        <v>33</v>
      </c>
      <c r="C14" s="33">
        <f>C7/6642860.746</f>
        <v>1.1194197175482985E-2</v>
      </c>
      <c r="D14" s="33">
        <f>D7/7224564.907</f>
        <v>8.9195253734329835E-3</v>
      </c>
      <c r="E14" s="29"/>
      <c r="G14" s="13"/>
      <c r="H14" s="13"/>
      <c r="I14" s="14"/>
    </row>
    <row r="15" spans="1:9" x14ac:dyDescent="0.25">
      <c r="A15" s="6" t="s">
        <v>26</v>
      </c>
      <c r="B15" s="12" t="s">
        <v>34</v>
      </c>
      <c r="C15" s="33">
        <f>C8/6478849.257</f>
        <v>1.2102171989151436E-2</v>
      </c>
      <c r="D15" s="33">
        <f>D8/7060537.452</f>
        <v>9.3922120590431233E-3</v>
      </c>
      <c r="E15" s="30"/>
      <c r="G15" s="13"/>
      <c r="H15" s="13"/>
      <c r="I15" s="14"/>
    </row>
    <row r="16" spans="1:9" x14ac:dyDescent="0.25">
      <c r="A16" s="1" t="s">
        <v>30</v>
      </c>
      <c r="B16" s="38" t="s">
        <v>35</v>
      </c>
      <c r="C16" s="38"/>
      <c r="D16" s="38"/>
      <c r="E16" s="38"/>
      <c r="G16" s="15"/>
      <c r="H16" s="15"/>
      <c r="I16" s="15"/>
    </row>
    <row r="17" spans="1:9" x14ac:dyDescent="0.25">
      <c r="A17" s="6" t="s">
        <v>5</v>
      </c>
      <c r="B17" s="2" t="s">
        <v>6</v>
      </c>
      <c r="C17" s="31"/>
      <c r="D17" s="31">
        <v>9</v>
      </c>
      <c r="E17" s="32" t="s">
        <v>69</v>
      </c>
      <c r="G17" s="13"/>
      <c r="H17" s="13"/>
      <c r="I17" s="14"/>
    </row>
    <row r="18" spans="1:9" x14ac:dyDescent="0.25">
      <c r="A18" s="6" t="s">
        <v>7</v>
      </c>
      <c r="B18" s="2" t="s">
        <v>8</v>
      </c>
      <c r="C18" s="31">
        <v>8</v>
      </c>
      <c r="D18" s="31">
        <v>8</v>
      </c>
      <c r="E18" s="32">
        <v>100</v>
      </c>
      <c r="G18" s="13"/>
      <c r="H18" s="13"/>
      <c r="I18" s="14"/>
    </row>
    <row r="19" spans="1:9" x14ac:dyDescent="0.25">
      <c r="A19" s="6" t="s">
        <v>9</v>
      </c>
      <c r="B19" s="2" t="s">
        <v>10</v>
      </c>
      <c r="C19" s="31">
        <v>1</v>
      </c>
      <c r="D19" s="31">
        <v>1</v>
      </c>
      <c r="E19" s="32">
        <v>100</v>
      </c>
      <c r="G19" s="13"/>
      <c r="H19" s="13"/>
      <c r="I19" s="14"/>
    </row>
    <row r="20" spans="1:9" x14ac:dyDescent="0.25">
      <c r="A20" s="6" t="s">
        <v>11</v>
      </c>
      <c r="B20" s="2" t="s">
        <v>12</v>
      </c>
      <c r="C20" s="31">
        <v>237452.19200000001</v>
      </c>
      <c r="D20" s="31">
        <v>241940.299</v>
      </c>
      <c r="E20" s="32">
        <v>101.89010973627903</v>
      </c>
      <c r="G20" s="13"/>
      <c r="H20" s="13"/>
      <c r="I20" s="14"/>
    </row>
    <row r="21" spans="1:9" x14ac:dyDescent="0.25">
      <c r="A21" s="6" t="s">
        <v>13</v>
      </c>
      <c r="B21" s="2" t="s">
        <v>14</v>
      </c>
      <c r="C21" s="31">
        <v>220516.19699999999</v>
      </c>
      <c r="D21" s="31">
        <v>232683.538</v>
      </c>
      <c r="E21" s="32">
        <v>105.51766317646047</v>
      </c>
      <c r="G21" s="13"/>
      <c r="H21" s="13"/>
      <c r="I21" s="14"/>
    </row>
    <row r="22" spans="1:9" x14ac:dyDescent="0.25">
      <c r="A22" s="6" t="s">
        <v>15</v>
      </c>
      <c r="B22" s="2" t="s">
        <v>16</v>
      </c>
      <c r="C22" s="31">
        <v>16990.401999999998</v>
      </c>
      <c r="D22" s="31">
        <v>9383.0300000000007</v>
      </c>
      <c r="E22" s="32">
        <v>55.22547377042639</v>
      </c>
      <c r="G22" s="13"/>
      <c r="H22" s="13"/>
      <c r="I22" s="14"/>
    </row>
    <row r="23" spans="1:9" x14ac:dyDescent="0.25">
      <c r="A23" s="6" t="s">
        <v>17</v>
      </c>
      <c r="B23" s="2" t="s">
        <v>18</v>
      </c>
      <c r="C23" s="31">
        <v>13516.678</v>
      </c>
      <c r="D23" s="31">
        <v>7473.6390000000001</v>
      </c>
      <c r="E23" s="32">
        <v>55.291980766280005</v>
      </c>
      <c r="G23" s="13"/>
      <c r="H23" s="13"/>
      <c r="I23" s="14"/>
    </row>
    <row r="24" spans="1:9" x14ac:dyDescent="0.25">
      <c r="A24" s="6" t="s">
        <v>19</v>
      </c>
      <c r="B24" s="2" t="s">
        <v>20</v>
      </c>
      <c r="C24" s="31">
        <v>36148.593999999997</v>
      </c>
      <c r="D24" s="31">
        <v>36923.197</v>
      </c>
      <c r="E24" s="32">
        <v>102.14283023013289</v>
      </c>
      <c r="G24" s="13"/>
      <c r="H24" s="13"/>
      <c r="I24" s="14"/>
    </row>
    <row r="25" spans="1:9" x14ac:dyDescent="0.25">
      <c r="A25" s="6" t="s">
        <v>21</v>
      </c>
      <c r="B25" s="2" t="s">
        <v>22</v>
      </c>
      <c r="C25" s="31">
        <v>669</v>
      </c>
      <c r="D25" s="31">
        <v>677</v>
      </c>
      <c r="E25" s="32">
        <v>101.19581464872944</v>
      </c>
      <c r="G25" s="13"/>
      <c r="H25" s="13"/>
      <c r="I25" s="14"/>
    </row>
    <row r="26" spans="1:9" x14ac:dyDescent="0.25">
      <c r="A26" s="6" t="s">
        <v>23</v>
      </c>
      <c r="B26" s="2" t="s">
        <v>24</v>
      </c>
      <c r="C26" s="31">
        <v>4502.8143996013951</v>
      </c>
      <c r="D26" s="31">
        <v>4544.9528557360909</v>
      </c>
      <c r="E26" s="32">
        <v>100.9358248507517</v>
      </c>
      <c r="G26" s="13"/>
      <c r="H26" s="13"/>
      <c r="I26" s="14"/>
    </row>
    <row r="27" spans="1:9" x14ac:dyDescent="0.25">
      <c r="A27" s="6" t="s">
        <v>25</v>
      </c>
      <c r="B27" s="5" t="s">
        <v>36</v>
      </c>
      <c r="C27" s="33">
        <f>C20/6642860.746</f>
        <v>3.5745471880165768E-2</v>
      </c>
      <c r="D27" s="33">
        <f>D20/7224564.907</f>
        <v>3.3488563271897531E-2</v>
      </c>
      <c r="E27" s="29"/>
      <c r="G27" s="13"/>
      <c r="H27" s="13"/>
      <c r="I27" s="14"/>
    </row>
    <row r="28" spans="1:9" x14ac:dyDescent="0.25">
      <c r="A28" s="6" t="s">
        <v>26</v>
      </c>
      <c r="B28" s="12" t="s">
        <v>37</v>
      </c>
      <c r="C28" s="33">
        <f>C21/6478849.257</f>
        <v>3.403632161401899E-2</v>
      </c>
      <c r="D28" s="33">
        <f>D21/7060537.452</f>
        <v>3.2955499433557855E-2</v>
      </c>
      <c r="E28" s="30"/>
      <c r="G28" s="13"/>
      <c r="H28" s="13"/>
      <c r="I28" s="14"/>
    </row>
    <row r="29" spans="1:9" x14ac:dyDescent="0.25">
      <c r="A29" s="1" t="s">
        <v>38</v>
      </c>
      <c r="B29" s="38" t="s">
        <v>39</v>
      </c>
      <c r="C29" s="38"/>
      <c r="D29" s="38"/>
      <c r="E29" s="38"/>
      <c r="G29" s="15"/>
      <c r="H29" s="15"/>
      <c r="I29" s="15"/>
    </row>
    <row r="30" spans="1:9" x14ac:dyDescent="0.25">
      <c r="A30" s="6" t="s">
        <v>5</v>
      </c>
      <c r="B30" s="2" t="s">
        <v>6</v>
      </c>
      <c r="C30" s="31"/>
      <c r="D30" s="31">
        <v>71</v>
      </c>
      <c r="E30" s="32" t="s">
        <v>69</v>
      </c>
      <c r="G30" s="13"/>
      <c r="H30" s="13"/>
      <c r="I30" s="14"/>
    </row>
    <row r="31" spans="1:9" x14ac:dyDescent="0.25">
      <c r="A31" s="6" t="s">
        <v>7</v>
      </c>
      <c r="B31" s="2" t="s">
        <v>8</v>
      </c>
      <c r="C31" s="31">
        <v>45</v>
      </c>
      <c r="D31" s="31">
        <v>53</v>
      </c>
      <c r="E31" s="32">
        <v>117.77777777777779</v>
      </c>
      <c r="G31" s="13"/>
      <c r="H31" s="13"/>
      <c r="I31" s="14"/>
    </row>
    <row r="32" spans="1:9" x14ac:dyDescent="0.25">
      <c r="A32" s="6" t="s">
        <v>9</v>
      </c>
      <c r="B32" s="2" t="s">
        <v>10</v>
      </c>
      <c r="C32" s="31">
        <v>18</v>
      </c>
      <c r="D32" s="31">
        <v>18</v>
      </c>
      <c r="E32" s="32">
        <v>100</v>
      </c>
      <c r="G32" s="13"/>
      <c r="H32" s="13"/>
      <c r="I32" s="14"/>
    </row>
    <row r="33" spans="1:9" x14ac:dyDescent="0.25">
      <c r="A33" s="6" t="s">
        <v>11</v>
      </c>
      <c r="B33" s="2" t="s">
        <v>12</v>
      </c>
      <c r="C33" s="31">
        <v>117071.951</v>
      </c>
      <c r="D33" s="31">
        <v>124857.14200000001</v>
      </c>
      <c r="E33" s="32">
        <v>106.6499199283012</v>
      </c>
      <c r="G33" s="13"/>
      <c r="H33" s="13"/>
      <c r="I33" s="14"/>
    </row>
    <row r="34" spans="1:9" x14ac:dyDescent="0.25">
      <c r="A34" s="6" t="s">
        <v>13</v>
      </c>
      <c r="B34" s="2" t="s">
        <v>14</v>
      </c>
      <c r="C34" s="31">
        <v>130908.54</v>
      </c>
      <c r="D34" s="31">
        <v>132628.11499999999</v>
      </c>
      <c r="E34" s="32">
        <v>101.31356976405053</v>
      </c>
      <c r="G34" s="13"/>
      <c r="H34" s="13"/>
      <c r="I34" s="14"/>
    </row>
    <row r="35" spans="1:9" x14ac:dyDescent="0.25">
      <c r="A35" s="6" t="s">
        <v>15</v>
      </c>
      <c r="B35" s="2" t="s">
        <v>16</v>
      </c>
      <c r="C35" s="31">
        <v>3596.07</v>
      </c>
      <c r="D35" s="31">
        <v>9323.7479999999996</v>
      </c>
      <c r="E35" s="32">
        <v>259.27604301362317</v>
      </c>
      <c r="G35" s="13"/>
      <c r="H35" s="13"/>
      <c r="I35" s="14"/>
    </row>
    <row r="36" spans="1:9" x14ac:dyDescent="0.25">
      <c r="A36" s="6" t="s">
        <v>17</v>
      </c>
      <c r="B36" s="2" t="s">
        <v>18</v>
      </c>
      <c r="C36" s="31">
        <v>2941.2840000000001</v>
      </c>
      <c r="D36" s="31">
        <v>8362.5609999999997</v>
      </c>
      <c r="E36" s="32">
        <v>284.31667938220176</v>
      </c>
      <c r="G36" s="13"/>
      <c r="H36" s="13"/>
      <c r="I36" s="14"/>
    </row>
    <row r="37" spans="1:9" x14ac:dyDescent="0.25">
      <c r="A37" s="6" t="s">
        <v>19</v>
      </c>
      <c r="B37" s="2" t="s">
        <v>20</v>
      </c>
      <c r="C37" s="31">
        <v>21046.228999999999</v>
      </c>
      <c r="D37" s="31">
        <v>21321.833999999999</v>
      </c>
      <c r="E37" s="32">
        <v>101.30952200510599</v>
      </c>
      <c r="G37" s="13"/>
      <c r="H37" s="13"/>
      <c r="I37" s="14"/>
    </row>
    <row r="38" spans="1:9" x14ac:dyDescent="0.25">
      <c r="A38" s="6" t="s">
        <v>21</v>
      </c>
      <c r="B38" s="2" t="s">
        <v>22</v>
      </c>
      <c r="C38" s="31">
        <v>479</v>
      </c>
      <c r="D38" s="31">
        <v>485</v>
      </c>
      <c r="E38" s="32">
        <v>101.25260960334029</v>
      </c>
      <c r="G38" s="13"/>
      <c r="H38" s="13"/>
      <c r="I38" s="14"/>
    </row>
    <row r="39" spans="1:9" x14ac:dyDescent="0.25">
      <c r="A39" s="6" t="s">
        <v>23</v>
      </c>
      <c r="B39" s="2" t="s">
        <v>24</v>
      </c>
      <c r="C39" s="31">
        <v>3661.4872999304102</v>
      </c>
      <c r="D39" s="31">
        <v>3663.5453608247421</v>
      </c>
      <c r="E39" s="32">
        <v>100.05620833081603</v>
      </c>
      <c r="G39" s="13"/>
      <c r="H39" s="13"/>
      <c r="I39" s="14"/>
    </row>
    <row r="40" spans="1:9" x14ac:dyDescent="0.25">
      <c r="A40" s="6" t="s">
        <v>25</v>
      </c>
      <c r="B40" s="5" t="s">
        <v>36</v>
      </c>
      <c r="C40" s="33">
        <f>C33/6642860.746</f>
        <v>1.7623724999879742E-2</v>
      </c>
      <c r="D40" s="33">
        <f>D33/7224564.907</f>
        <v>1.7282306077563769E-2</v>
      </c>
      <c r="E40" s="29"/>
      <c r="G40" s="13"/>
      <c r="H40" s="13"/>
      <c r="I40" s="14"/>
    </row>
    <row r="41" spans="1:9" x14ac:dyDescent="0.25">
      <c r="A41" s="6" t="s">
        <v>26</v>
      </c>
      <c r="B41" s="12" t="s">
        <v>37</v>
      </c>
      <c r="C41" s="33">
        <f>C34/6478849.257</f>
        <v>2.0205523358729379E-2</v>
      </c>
      <c r="D41" s="33">
        <f>D34/7060537.452</f>
        <v>1.8784421993602082E-2</v>
      </c>
      <c r="E41" s="30"/>
      <c r="G41" s="13"/>
      <c r="H41" s="13"/>
      <c r="I41" s="14"/>
    </row>
    <row r="42" spans="1:9" x14ac:dyDescent="0.25">
      <c r="A42" s="1"/>
      <c r="B42" s="38" t="s">
        <v>40</v>
      </c>
      <c r="C42" s="38"/>
      <c r="D42" s="38"/>
      <c r="E42" s="38"/>
    </row>
    <row r="43" spans="1:9" x14ac:dyDescent="0.25">
      <c r="A43" s="6" t="s">
        <v>5</v>
      </c>
      <c r="B43" s="2" t="s">
        <v>6</v>
      </c>
      <c r="C43" s="4">
        <f t="shared" ref="C43:D51" si="0">C30+C17+C4</f>
        <v>0</v>
      </c>
      <c r="D43" s="4">
        <f t="shared" si="0"/>
        <v>139</v>
      </c>
      <c r="E43" s="3" t="s">
        <v>69</v>
      </c>
      <c r="G43" s="13"/>
      <c r="H43" s="13"/>
      <c r="I43" s="14"/>
    </row>
    <row r="44" spans="1:9" x14ac:dyDescent="0.25">
      <c r="A44" s="6" t="s">
        <v>7</v>
      </c>
      <c r="B44" s="2" t="s">
        <v>8</v>
      </c>
      <c r="C44" s="4">
        <f t="shared" si="0"/>
        <v>87</v>
      </c>
      <c r="D44" s="4">
        <f t="shared" si="0"/>
        <v>100</v>
      </c>
      <c r="E44" s="3">
        <f>D44/C44*100</f>
        <v>114.94252873563218</v>
      </c>
      <c r="G44" s="13"/>
      <c r="H44" s="13"/>
      <c r="I44" s="14"/>
    </row>
    <row r="45" spans="1:9" x14ac:dyDescent="0.25">
      <c r="A45" s="6" t="s">
        <v>9</v>
      </c>
      <c r="B45" s="2" t="s">
        <v>10</v>
      </c>
      <c r="C45" s="4">
        <f t="shared" si="0"/>
        <v>41</v>
      </c>
      <c r="D45" s="4">
        <f t="shared" si="0"/>
        <v>39</v>
      </c>
      <c r="E45" s="3">
        <f t="shared" ref="E45:E54" si="1">D45/C45*100</f>
        <v>95.121951219512198</v>
      </c>
      <c r="G45" s="13"/>
      <c r="H45" s="13"/>
      <c r="I45" s="14"/>
    </row>
    <row r="46" spans="1:9" x14ac:dyDescent="0.25">
      <c r="A46" s="6" t="s">
        <v>11</v>
      </c>
      <c r="B46" s="2" t="s">
        <v>12</v>
      </c>
      <c r="C46" s="4">
        <f t="shared" si="0"/>
        <v>428885.63600000006</v>
      </c>
      <c r="D46" s="4">
        <f>D33+D20+D7</f>
        <v>431237.13099999999</v>
      </c>
      <c r="E46" s="3">
        <f t="shared" si="1"/>
        <v>100.54828019467641</v>
      </c>
      <c r="G46" s="13"/>
      <c r="H46" s="13"/>
      <c r="I46" s="14"/>
    </row>
    <row r="47" spans="1:9" x14ac:dyDescent="0.25">
      <c r="A47" s="6" t="s">
        <v>13</v>
      </c>
      <c r="B47" s="2" t="s">
        <v>14</v>
      </c>
      <c r="C47" s="4">
        <f t="shared" si="0"/>
        <v>429832.88499999995</v>
      </c>
      <c r="D47" s="4">
        <f t="shared" si="0"/>
        <v>431625.71799999999</v>
      </c>
      <c r="E47" s="3">
        <f t="shared" si="1"/>
        <v>100.41710000853008</v>
      </c>
      <c r="G47" s="13"/>
      <c r="H47" s="13"/>
      <c r="I47" s="14"/>
    </row>
    <row r="48" spans="1:9" x14ac:dyDescent="0.25">
      <c r="A48" s="6" t="s">
        <v>15</v>
      </c>
      <c r="B48" s="2" t="s">
        <v>16</v>
      </c>
      <c r="C48" s="4">
        <f t="shared" si="0"/>
        <v>24576.390999999996</v>
      </c>
      <c r="D48" s="4">
        <f t="shared" si="0"/>
        <v>22731.175999999999</v>
      </c>
      <c r="E48" s="3">
        <f t="shared" si="1"/>
        <v>92.491920396286019</v>
      </c>
      <c r="G48" s="13"/>
      <c r="H48" s="13"/>
      <c r="I48" s="14"/>
    </row>
    <row r="49" spans="1:13" x14ac:dyDescent="0.25">
      <c r="A49" s="6" t="s">
        <v>17</v>
      </c>
      <c r="B49" s="2" t="s">
        <v>18</v>
      </c>
      <c r="C49" s="4">
        <f t="shared" si="0"/>
        <v>20088.454999999998</v>
      </c>
      <c r="D49" s="4">
        <f>D36+D23+D10</f>
        <v>19347.649000000001</v>
      </c>
      <c r="E49" s="3">
        <f>D49/C49*100</f>
        <v>96.31227986423049</v>
      </c>
      <c r="G49" s="13"/>
      <c r="H49" s="13"/>
      <c r="I49" s="14"/>
    </row>
    <row r="50" spans="1:13" x14ac:dyDescent="0.25">
      <c r="A50" s="6" t="s">
        <v>19</v>
      </c>
      <c r="B50" s="2" t="s">
        <v>20</v>
      </c>
      <c r="C50" s="4">
        <f t="shared" si="0"/>
        <v>66042.625</v>
      </c>
      <c r="D50" s="4">
        <f t="shared" si="0"/>
        <v>67697.804000000004</v>
      </c>
      <c r="E50" s="3">
        <f t="shared" si="1"/>
        <v>102.50622836387863</v>
      </c>
      <c r="G50" s="13"/>
      <c r="H50" s="13"/>
      <c r="I50" s="14"/>
    </row>
    <row r="51" spans="1:13" x14ac:dyDescent="0.25">
      <c r="A51" s="6" t="s">
        <v>21</v>
      </c>
      <c r="B51" s="2" t="s">
        <v>22</v>
      </c>
      <c r="C51" s="4">
        <f t="shared" si="0"/>
        <v>1431</v>
      </c>
      <c r="D51" s="4">
        <f t="shared" si="0"/>
        <v>1466</v>
      </c>
      <c r="E51" s="3">
        <f t="shared" si="1"/>
        <v>102.44584206848357</v>
      </c>
      <c r="G51" s="13"/>
      <c r="H51" s="13"/>
      <c r="I51" s="14"/>
    </row>
    <row r="52" spans="1:13" x14ac:dyDescent="0.25">
      <c r="A52" s="6" t="s">
        <v>23</v>
      </c>
      <c r="B52" s="2" t="s">
        <v>24</v>
      </c>
      <c r="C52" s="4">
        <f>(C39+C26+C13)/3</f>
        <v>3589.8871782106412</v>
      </c>
      <c r="D52" s="4">
        <f>(D39+D26+D13)/3</f>
        <v>3599.9062951401606</v>
      </c>
      <c r="E52" s="3">
        <f t="shared" si="1"/>
        <v>100.27909280799496</v>
      </c>
      <c r="G52" s="13"/>
      <c r="H52" s="13"/>
      <c r="I52" s="14"/>
    </row>
    <row r="53" spans="1:13" x14ac:dyDescent="0.25">
      <c r="A53" s="6" t="s">
        <v>25</v>
      </c>
      <c r="B53" s="5" t="s">
        <v>41</v>
      </c>
      <c r="C53" s="37">
        <f>C46/6642860.746</f>
        <v>6.4563394055528509E-2</v>
      </c>
      <c r="D53" s="37">
        <f>D46/7224564.907</f>
        <v>5.969039472289428E-2</v>
      </c>
      <c r="E53" s="3">
        <f t="shared" si="1"/>
        <v>92.452380479806948</v>
      </c>
      <c r="G53" s="13"/>
      <c r="H53" s="13"/>
      <c r="I53" s="14"/>
    </row>
    <row r="54" spans="1:13" x14ac:dyDescent="0.25">
      <c r="A54" s="6" t="s">
        <v>26</v>
      </c>
      <c r="B54" s="12" t="s">
        <v>42</v>
      </c>
      <c r="C54" s="37">
        <f>C47/6478849.257</f>
        <v>6.6344016961899802E-2</v>
      </c>
      <c r="D54" s="37">
        <f>D47/7060537.452</f>
        <v>6.1132133486203055E-2</v>
      </c>
      <c r="E54" s="3">
        <f t="shared" si="1"/>
        <v>92.144154492951742</v>
      </c>
      <c r="G54" s="13"/>
      <c r="H54" s="13"/>
      <c r="I54" s="14"/>
    </row>
    <row r="57" spans="1:13" x14ac:dyDescent="0.25">
      <c r="H57" s="25" t="s">
        <v>51</v>
      </c>
      <c r="I57" s="25"/>
    </row>
    <row r="58" spans="1:13" x14ac:dyDescent="0.25">
      <c r="A58" s="41" t="s">
        <v>43</v>
      </c>
      <c r="B58" s="41" t="s">
        <v>44</v>
      </c>
      <c r="C58" s="41" t="s">
        <v>45</v>
      </c>
      <c r="D58" s="41"/>
      <c r="E58" s="41"/>
      <c r="F58" s="41" t="s">
        <v>46</v>
      </c>
      <c r="G58" s="41"/>
      <c r="H58" s="41"/>
      <c r="I58" s="16"/>
    </row>
    <row r="59" spans="1:13" x14ac:dyDescent="0.25">
      <c r="A59" s="41"/>
      <c r="B59" s="41"/>
      <c r="C59" s="35" t="s">
        <v>67</v>
      </c>
      <c r="D59" s="35" t="s">
        <v>68</v>
      </c>
      <c r="E59" s="17" t="s">
        <v>47</v>
      </c>
      <c r="F59" s="35" t="s">
        <v>67</v>
      </c>
      <c r="G59" s="35" t="s">
        <v>68</v>
      </c>
      <c r="H59" s="17" t="s">
        <v>47</v>
      </c>
      <c r="I59" s="18" t="s">
        <v>48</v>
      </c>
    </row>
    <row r="60" spans="1:13" x14ac:dyDescent="0.25">
      <c r="A60" s="19"/>
      <c r="B60" s="20" t="s">
        <v>49</v>
      </c>
      <c r="C60" s="31">
        <v>811416.97600000002</v>
      </c>
      <c r="D60" s="31">
        <v>875477.51300000004</v>
      </c>
      <c r="E60" s="32">
        <v>107.89489730863112</v>
      </c>
      <c r="F60" s="31">
        <v>680300.02599999995</v>
      </c>
      <c r="G60" s="31">
        <v>772311.40099999995</v>
      </c>
      <c r="H60" s="32">
        <v>113.52511707826982</v>
      </c>
      <c r="I60" s="31">
        <v>103166.11199999999</v>
      </c>
      <c r="K60" s="13"/>
      <c r="L60" s="13"/>
      <c r="M60" s="14"/>
    </row>
    <row r="61" spans="1:13" x14ac:dyDescent="0.25">
      <c r="A61" s="19" t="s">
        <v>52</v>
      </c>
      <c r="B61" s="20" t="s">
        <v>53</v>
      </c>
      <c r="C61" s="21">
        <f>SUM(C62:C64)</f>
        <v>5229.701</v>
      </c>
      <c r="D61" s="21">
        <f>SUM(D62:D64)</f>
        <v>3533.7280000000001</v>
      </c>
      <c r="E61" s="22"/>
      <c r="F61" s="21">
        <f>SUM(F62:F64)</f>
        <v>2136.38</v>
      </c>
      <c r="G61" s="21">
        <f>SUM(G62:G64)</f>
        <v>1801.7720000000002</v>
      </c>
      <c r="H61" s="22"/>
      <c r="I61" s="21">
        <f>SUM(I62:I64)</f>
        <v>1731.9560000000001</v>
      </c>
      <c r="K61" s="13"/>
      <c r="L61" s="13"/>
      <c r="M61" s="14"/>
    </row>
    <row r="62" spans="1:13" x14ac:dyDescent="0.25">
      <c r="A62" s="19" t="s">
        <v>54</v>
      </c>
      <c r="B62" s="23" t="s">
        <v>55</v>
      </c>
      <c r="C62" s="31">
        <v>1997.2270000000001</v>
      </c>
      <c r="D62" s="31">
        <v>7.6</v>
      </c>
      <c r="E62" s="32">
        <v>0.38052760151950676</v>
      </c>
      <c r="F62" s="31">
        <v>0</v>
      </c>
      <c r="G62" s="31">
        <v>0</v>
      </c>
      <c r="H62" s="32" t="s">
        <v>69</v>
      </c>
      <c r="I62" s="31">
        <v>7.6</v>
      </c>
    </row>
    <row r="63" spans="1:13" x14ac:dyDescent="0.25">
      <c r="A63" s="19" t="s">
        <v>56</v>
      </c>
      <c r="B63" s="19" t="s">
        <v>57</v>
      </c>
      <c r="C63" s="31">
        <v>304.69</v>
      </c>
      <c r="D63" s="31">
        <v>0</v>
      </c>
      <c r="E63" s="32">
        <v>0</v>
      </c>
      <c r="F63" s="31">
        <v>1262.9280000000001</v>
      </c>
      <c r="G63" s="31">
        <v>12.083</v>
      </c>
      <c r="H63" s="32">
        <v>0.95674496091622008</v>
      </c>
      <c r="I63" s="31">
        <v>-12.083</v>
      </c>
    </row>
    <row r="64" spans="1:13" x14ac:dyDescent="0.25">
      <c r="A64" s="19" t="s">
        <v>58</v>
      </c>
      <c r="B64" s="23" t="s">
        <v>59</v>
      </c>
      <c r="C64" s="31">
        <v>2927.7840000000001</v>
      </c>
      <c r="D64" s="31">
        <v>3526.1280000000002</v>
      </c>
      <c r="E64" s="32">
        <v>120.43675353099819</v>
      </c>
      <c r="F64" s="31">
        <v>873.452</v>
      </c>
      <c r="G64" s="31">
        <v>1789.6890000000001</v>
      </c>
      <c r="H64" s="32">
        <v>204.89838022009224</v>
      </c>
      <c r="I64" s="31">
        <v>1736.4390000000001</v>
      </c>
    </row>
    <row r="65" spans="1:9" ht="25.5" x14ac:dyDescent="0.25">
      <c r="A65" s="19"/>
      <c r="B65" s="23" t="s">
        <v>60</v>
      </c>
      <c r="C65" s="36">
        <f>(C61/C60)*100</f>
        <v>0.64451461513420449</v>
      </c>
      <c r="D65" s="36">
        <f>(D61/D60)*100</f>
        <v>0.40363435354164262</v>
      </c>
      <c r="E65" s="28"/>
      <c r="F65" s="36">
        <f>(F61/F60)*100</f>
        <v>0.31403497256370827</v>
      </c>
      <c r="G65" s="36">
        <f>(G61/G60)*100</f>
        <v>0.2332960510057264</v>
      </c>
      <c r="H65" s="28"/>
      <c r="I65" s="36">
        <f>(I61/I60)*100</f>
        <v>1.6788032101083736</v>
      </c>
    </row>
    <row r="66" spans="1:9" x14ac:dyDescent="0.25">
      <c r="B66" s="24" t="s">
        <v>50</v>
      </c>
    </row>
  </sheetData>
  <mergeCells count="12">
    <mergeCell ref="B42:E42"/>
    <mergeCell ref="A58:A59"/>
    <mergeCell ref="B58:B59"/>
    <mergeCell ref="C58:E58"/>
    <mergeCell ref="F58:H58"/>
    <mergeCell ref="B29:E29"/>
    <mergeCell ref="A1:A2"/>
    <mergeCell ref="B1:B2"/>
    <mergeCell ref="C1:D1"/>
    <mergeCell ref="E1:E2"/>
    <mergeCell ref="B3:E3"/>
    <mergeCell ref="B16:E16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41"/>
  <sheetViews>
    <sheetView workbookViewId="0">
      <selection activeCell="C37" sqref="C37"/>
    </sheetView>
  </sheetViews>
  <sheetFormatPr defaultRowHeight="15" x14ac:dyDescent="0.25"/>
  <cols>
    <col min="1" max="1" width="8.7109375" customWidth="1"/>
    <col min="2" max="2" width="43.7109375" customWidth="1"/>
    <col min="3" max="4" width="13.5703125" customWidth="1"/>
    <col min="6" max="7" width="13.5703125" customWidth="1"/>
    <col min="9" max="9" width="13.5703125" customWidth="1"/>
  </cols>
  <sheetData>
    <row r="3" spans="1:5" x14ac:dyDescent="0.25">
      <c r="A3" s="39" t="s">
        <v>0</v>
      </c>
      <c r="B3" s="40" t="s">
        <v>1</v>
      </c>
      <c r="C3" s="40" t="s">
        <v>2</v>
      </c>
      <c r="D3" s="40"/>
      <c r="E3" s="40" t="s">
        <v>3</v>
      </c>
    </row>
    <row r="4" spans="1:5" x14ac:dyDescent="0.25">
      <c r="A4" s="40"/>
      <c r="B4" s="40"/>
      <c r="C4" s="27" t="s">
        <v>67</v>
      </c>
      <c r="D4" s="27" t="s">
        <v>68</v>
      </c>
      <c r="E4" s="40"/>
    </row>
    <row r="5" spans="1:5" x14ac:dyDescent="0.25">
      <c r="A5" s="1" t="s">
        <v>4</v>
      </c>
      <c r="B5" s="38" t="s">
        <v>27</v>
      </c>
      <c r="C5" s="38"/>
      <c r="D5" s="38"/>
      <c r="E5" s="38"/>
    </row>
    <row r="6" spans="1:5" x14ac:dyDescent="0.25">
      <c r="A6" s="6" t="s">
        <v>5</v>
      </c>
      <c r="B6" s="2" t="s">
        <v>6</v>
      </c>
      <c r="C6" s="31"/>
      <c r="D6" s="31">
        <v>14</v>
      </c>
      <c r="E6" s="32" t="s">
        <v>69</v>
      </c>
    </row>
    <row r="7" spans="1:5" x14ac:dyDescent="0.25">
      <c r="A7" s="6" t="s">
        <v>7</v>
      </c>
      <c r="B7" s="2" t="s">
        <v>8</v>
      </c>
      <c r="C7" s="31">
        <v>11</v>
      </c>
      <c r="D7" s="31">
        <v>12</v>
      </c>
      <c r="E7" s="32">
        <v>109.09090909090908</v>
      </c>
    </row>
    <row r="8" spans="1:5" x14ac:dyDescent="0.25">
      <c r="A8" s="6" t="s">
        <v>9</v>
      </c>
      <c r="B8" s="2" t="s">
        <v>10</v>
      </c>
      <c r="C8" s="31">
        <v>3</v>
      </c>
      <c r="D8" s="31">
        <v>2</v>
      </c>
      <c r="E8" s="32">
        <v>66.666666666666657</v>
      </c>
    </row>
    <row r="9" spans="1:5" x14ac:dyDescent="0.25">
      <c r="A9" s="6" t="s">
        <v>11</v>
      </c>
      <c r="B9" s="2" t="s">
        <v>12</v>
      </c>
      <c r="C9" s="31">
        <v>136705.30600000001</v>
      </c>
      <c r="D9" s="31">
        <v>152643.364</v>
      </c>
      <c r="E9" s="32">
        <v>111.65869743197823</v>
      </c>
    </row>
    <row r="10" spans="1:5" x14ac:dyDescent="0.25">
      <c r="A10" s="6" t="s">
        <v>13</v>
      </c>
      <c r="B10" s="2" t="s">
        <v>14</v>
      </c>
      <c r="C10" s="31">
        <v>137911.35800000001</v>
      </c>
      <c r="D10" s="31">
        <v>146633.02499999999</v>
      </c>
      <c r="E10" s="32">
        <v>106.32411073785524</v>
      </c>
    </row>
    <row r="11" spans="1:5" x14ac:dyDescent="0.25">
      <c r="A11" s="6" t="s">
        <v>15</v>
      </c>
      <c r="B11" s="2" t="s">
        <v>16</v>
      </c>
      <c r="C11" s="31">
        <v>3707.9920000000002</v>
      </c>
      <c r="D11" s="31">
        <v>6221.1480000000001</v>
      </c>
      <c r="E11" s="32">
        <v>167.77673738238917</v>
      </c>
    </row>
    <row r="12" spans="1:5" x14ac:dyDescent="0.25">
      <c r="A12" s="6" t="s">
        <v>17</v>
      </c>
      <c r="B12" s="2" t="s">
        <v>18</v>
      </c>
      <c r="C12" s="31">
        <v>3045.9879999999998</v>
      </c>
      <c r="D12" s="31">
        <v>5042.9639999999999</v>
      </c>
      <c r="E12" s="32">
        <v>165.56086235402111</v>
      </c>
    </row>
    <row r="13" spans="1:5" x14ac:dyDescent="0.25">
      <c r="A13" s="6" t="s">
        <v>19</v>
      </c>
      <c r="B13" s="2" t="s">
        <v>20</v>
      </c>
      <c r="C13" s="31">
        <v>15537.97</v>
      </c>
      <c r="D13" s="31">
        <v>16889.357</v>
      </c>
      <c r="E13" s="32">
        <v>108.69732017760366</v>
      </c>
    </row>
    <row r="14" spans="1:5" x14ac:dyDescent="0.25">
      <c r="A14" s="6" t="s">
        <v>21</v>
      </c>
      <c r="B14" s="2" t="s">
        <v>22</v>
      </c>
      <c r="C14" s="31">
        <v>343</v>
      </c>
      <c r="D14" s="31">
        <v>356</v>
      </c>
      <c r="E14" s="32">
        <v>103.79008746355684</v>
      </c>
    </row>
    <row r="15" spans="1:5" x14ac:dyDescent="0.25">
      <c r="A15" s="6" t="s">
        <v>23</v>
      </c>
      <c r="B15" s="2" t="s">
        <v>24</v>
      </c>
      <c r="C15" s="31">
        <v>3775.0170068027214</v>
      </c>
      <c r="D15" s="31">
        <v>3953.5011704119847</v>
      </c>
      <c r="E15" s="32">
        <v>104.72803601381473</v>
      </c>
    </row>
    <row r="16" spans="1:5" x14ac:dyDescent="0.25">
      <c r="A16" s="6" t="s">
        <v>25</v>
      </c>
      <c r="B16" s="5" t="s">
        <v>28</v>
      </c>
      <c r="C16" s="34">
        <f>C9/6642860.746</f>
        <v>2.0579282213964389E-2</v>
      </c>
      <c r="D16" s="34">
        <f>D9/7224564.907</f>
        <v>2.112838156552533E-2</v>
      </c>
      <c r="E16" s="29"/>
    </row>
    <row r="17" spans="1:5" x14ac:dyDescent="0.25">
      <c r="A17" s="6" t="s">
        <v>26</v>
      </c>
      <c r="B17" s="2" t="s">
        <v>29</v>
      </c>
      <c r="C17" s="34">
        <f>C10/6478849.257</f>
        <v>2.1286397094514155E-2</v>
      </c>
      <c r="D17" s="34">
        <f>D10/7060537.452</f>
        <v>2.0767969293678069E-2</v>
      </c>
      <c r="E17" s="30"/>
    </row>
    <row r="18" spans="1:5" x14ac:dyDescent="0.25">
      <c r="A18" s="7" t="s">
        <v>30</v>
      </c>
      <c r="B18" s="8" t="s">
        <v>31</v>
      </c>
      <c r="C18" s="9"/>
      <c r="D18" s="9"/>
      <c r="E18" s="10"/>
    </row>
    <row r="19" spans="1:5" x14ac:dyDescent="0.25">
      <c r="A19" s="6" t="s">
        <v>5</v>
      </c>
      <c r="B19" s="2" t="s">
        <v>6</v>
      </c>
      <c r="C19" s="31"/>
      <c r="D19" s="31">
        <v>20</v>
      </c>
      <c r="E19" s="32" t="s">
        <v>69</v>
      </c>
    </row>
    <row r="20" spans="1:5" x14ac:dyDescent="0.25">
      <c r="A20" s="6" t="s">
        <v>7</v>
      </c>
      <c r="B20" s="2" t="s">
        <v>8</v>
      </c>
      <c r="C20" s="31">
        <v>14</v>
      </c>
      <c r="D20" s="31">
        <v>18</v>
      </c>
      <c r="E20" s="32">
        <v>128.57142857142858</v>
      </c>
    </row>
    <row r="21" spans="1:5" x14ac:dyDescent="0.25">
      <c r="A21" s="6" t="s">
        <v>9</v>
      </c>
      <c r="B21" s="2" t="s">
        <v>10</v>
      </c>
      <c r="C21" s="31">
        <v>5</v>
      </c>
      <c r="D21" s="31">
        <v>2</v>
      </c>
      <c r="E21" s="32">
        <v>40</v>
      </c>
    </row>
    <row r="22" spans="1:5" x14ac:dyDescent="0.25">
      <c r="A22" s="6" t="s">
        <v>11</v>
      </c>
      <c r="B22" s="2" t="s">
        <v>12</v>
      </c>
      <c r="C22" s="31">
        <v>179540.356</v>
      </c>
      <c r="D22" s="31">
        <v>178460.66200000001</v>
      </c>
      <c r="E22" s="32">
        <v>99.398634366080913</v>
      </c>
    </row>
    <row r="23" spans="1:5" x14ac:dyDescent="0.25">
      <c r="A23" s="6" t="s">
        <v>13</v>
      </c>
      <c r="B23" s="2" t="s">
        <v>14</v>
      </c>
      <c r="C23" s="31">
        <v>184378.715</v>
      </c>
      <c r="D23" s="31">
        <v>169194.79199999999</v>
      </c>
      <c r="E23" s="32">
        <v>91.764817864144447</v>
      </c>
    </row>
    <row r="24" spans="1:5" x14ac:dyDescent="0.25">
      <c r="A24" s="6" t="s">
        <v>15</v>
      </c>
      <c r="B24" s="2" t="s">
        <v>16</v>
      </c>
      <c r="C24" s="31">
        <v>7137.3370000000004</v>
      </c>
      <c r="D24" s="31">
        <v>9463.0830000000005</v>
      </c>
      <c r="E24" s="32">
        <v>132.58562682412222</v>
      </c>
    </row>
    <row r="25" spans="1:5" x14ac:dyDescent="0.25">
      <c r="A25" s="6" t="s">
        <v>17</v>
      </c>
      <c r="B25" s="2" t="s">
        <v>18</v>
      </c>
      <c r="C25" s="31">
        <v>5192.8310000000001</v>
      </c>
      <c r="D25" s="31">
        <v>7573.0780000000004</v>
      </c>
      <c r="E25" s="32">
        <v>145.83717436596723</v>
      </c>
    </row>
    <row r="26" spans="1:5" x14ac:dyDescent="0.25">
      <c r="A26" s="6" t="s">
        <v>19</v>
      </c>
      <c r="B26" s="2" t="s">
        <v>20</v>
      </c>
      <c r="C26" s="31">
        <v>11589.436</v>
      </c>
      <c r="D26" s="31">
        <v>12163.27</v>
      </c>
      <c r="E26" s="32">
        <v>104.95135397442982</v>
      </c>
    </row>
    <row r="27" spans="1:5" x14ac:dyDescent="0.25">
      <c r="A27" s="6" t="s">
        <v>21</v>
      </c>
      <c r="B27" s="2" t="s">
        <v>22</v>
      </c>
      <c r="C27" s="31">
        <v>169</v>
      </c>
      <c r="D27" s="31">
        <v>168</v>
      </c>
      <c r="E27" s="32">
        <v>99.408284023668642</v>
      </c>
    </row>
    <row r="28" spans="1:5" x14ac:dyDescent="0.25">
      <c r="A28" s="6" t="s">
        <v>23</v>
      </c>
      <c r="B28" s="2" t="s">
        <v>24</v>
      </c>
      <c r="C28" s="31">
        <v>5714.7120315581851</v>
      </c>
      <c r="D28" s="31">
        <v>6033.3680555555557</v>
      </c>
      <c r="E28" s="32">
        <v>105.5760644147538</v>
      </c>
    </row>
    <row r="29" spans="1:5" x14ac:dyDescent="0.25">
      <c r="A29" s="6" t="s">
        <v>25</v>
      </c>
      <c r="B29" s="5" t="s">
        <v>70</v>
      </c>
      <c r="C29" s="33">
        <f>C22/6642860.746</f>
        <v>2.7027565813134088E-2</v>
      </c>
      <c r="D29" s="33">
        <f>D22/7224564.907</f>
        <v>2.470192520896124E-2</v>
      </c>
      <c r="E29" s="29"/>
    </row>
    <row r="30" spans="1:5" x14ac:dyDescent="0.25">
      <c r="A30" s="6" t="s">
        <v>26</v>
      </c>
      <c r="B30" s="2" t="s">
        <v>71</v>
      </c>
      <c r="C30" s="33">
        <f>C23/6478849.257</f>
        <v>2.845855918021091E-2</v>
      </c>
      <c r="D30" s="33">
        <f>D23/7060537.452</f>
        <v>2.3963443739268477E-2</v>
      </c>
      <c r="E30" s="30"/>
    </row>
    <row r="31" spans="1:5" x14ac:dyDescent="0.25">
      <c r="A31" s="24" t="s">
        <v>50</v>
      </c>
    </row>
    <row r="35" spans="1:13" x14ac:dyDescent="0.25">
      <c r="A35" s="41" t="s">
        <v>43</v>
      </c>
      <c r="B35" s="41" t="s">
        <v>44</v>
      </c>
      <c r="C35" s="41" t="s">
        <v>45</v>
      </c>
      <c r="D35" s="41"/>
      <c r="E35" s="41"/>
      <c r="F35" s="41" t="s">
        <v>46</v>
      </c>
      <c r="G35" s="41"/>
      <c r="H35" s="41"/>
      <c r="I35" s="16"/>
    </row>
    <row r="36" spans="1:13" x14ac:dyDescent="0.25">
      <c r="A36" s="41"/>
      <c r="B36" s="41"/>
      <c r="C36" s="27" t="s">
        <v>67</v>
      </c>
      <c r="D36" s="27" t="s">
        <v>68</v>
      </c>
      <c r="E36" s="26" t="s">
        <v>47</v>
      </c>
      <c r="F36" s="27" t="s">
        <v>67</v>
      </c>
      <c r="G36" s="27" t="s">
        <v>68</v>
      </c>
      <c r="H36" s="26" t="s">
        <v>47</v>
      </c>
      <c r="I36" s="18" t="s">
        <v>48</v>
      </c>
    </row>
    <row r="37" spans="1:13" x14ac:dyDescent="0.25">
      <c r="A37" s="19"/>
      <c r="B37" s="20" t="s">
        <v>49</v>
      </c>
      <c r="C37" s="31">
        <v>811416.97600000002</v>
      </c>
      <c r="D37" s="31">
        <v>875477.51300000004</v>
      </c>
      <c r="E37" s="32">
        <v>107.89489730863112</v>
      </c>
      <c r="F37" s="31">
        <v>680300.02599999995</v>
      </c>
      <c r="G37" s="31">
        <v>772311.40099999995</v>
      </c>
      <c r="H37" s="32">
        <v>113.52511707826982</v>
      </c>
      <c r="I37" s="31">
        <v>103166.11199999999</v>
      </c>
      <c r="K37" s="13"/>
      <c r="L37" s="13"/>
      <c r="M37" s="14"/>
    </row>
    <row r="38" spans="1:13" x14ac:dyDescent="0.25">
      <c r="A38" s="19" t="s">
        <v>62</v>
      </c>
      <c r="B38" s="20" t="s">
        <v>61</v>
      </c>
      <c r="C38" s="31">
        <v>573783.08200000005</v>
      </c>
      <c r="D38" s="31">
        <v>599613.97600000002</v>
      </c>
      <c r="E38" s="32">
        <v>104.50185702756569</v>
      </c>
      <c r="F38" s="31">
        <v>428077.43400000001</v>
      </c>
      <c r="G38" s="31">
        <v>415983.571</v>
      </c>
      <c r="H38" s="32">
        <v>97.174842203899033</v>
      </c>
      <c r="I38" s="31">
        <v>183630.405</v>
      </c>
      <c r="K38" s="13"/>
      <c r="L38" s="13"/>
      <c r="M38" s="14"/>
    </row>
    <row r="39" spans="1:13" x14ac:dyDescent="0.25">
      <c r="A39" s="19" t="s">
        <v>63</v>
      </c>
      <c r="B39" s="23" t="s">
        <v>64</v>
      </c>
      <c r="C39" s="31">
        <v>11356.67</v>
      </c>
      <c r="D39" s="31">
        <v>11182.888999999999</v>
      </c>
      <c r="E39" s="32">
        <v>98.46978911952182</v>
      </c>
      <c r="F39" s="31">
        <v>27798.853999999999</v>
      </c>
      <c r="G39" s="31">
        <v>32792.161999999997</v>
      </c>
      <c r="H39" s="32">
        <v>117.96228002780258</v>
      </c>
      <c r="I39" s="31">
        <v>-21609.273000000001</v>
      </c>
    </row>
    <row r="40" spans="1:13" x14ac:dyDescent="0.25">
      <c r="A40" s="19" t="s">
        <v>65</v>
      </c>
      <c r="B40" s="19" t="s">
        <v>66</v>
      </c>
      <c r="C40" s="31">
        <v>36899.186999999998</v>
      </c>
      <c r="D40" s="31">
        <v>31295.382000000001</v>
      </c>
      <c r="E40" s="32">
        <v>84.813201981929851</v>
      </c>
      <c r="F40" s="31">
        <v>8986.0400000000009</v>
      </c>
      <c r="G40" s="31">
        <v>9121.402</v>
      </c>
      <c r="H40" s="32">
        <v>101.50635875201979</v>
      </c>
      <c r="I40" s="31">
        <v>22173.98</v>
      </c>
    </row>
    <row r="41" spans="1:13" x14ac:dyDescent="0.25">
      <c r="A41" s="24" t="s">
        <v>50</v>
      </c>
    </row>
  </sheetData>
  <mergeCells count="9">
    <mergeCell ref="A35:A36"/>
    <mergeCell ref="B35:B36"/>
    <mergeCell ref="C35:E35"/>
    <mergeCell ref="F35:H35"/>
    <mergeCell ref="A3:A4"/>
    <mergeCell ref="B3:B4"/>
    <mergeCell ref="C3:D3"/>
    <mergeCell ref="E3:E4"/>
    <mergeCell ref="B5:E5"/>
  </mergeCells>
  <pageMargins left="0.7" right="0.7" top="0.75" bottom="0.75" header="0.3" footer="0.3"/>
  <pageSetup paperSize="9" scale="82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</vt:lpstr>
      <vt:lpstr>C22-C23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Đuras</dc:creator>
  <cp:lastModifiedBy>Ivana Karadža</cp:lastModifiedBy>
  <cp:lastPrinted>2016-08-10T10:57:44Z</cp:lastPrinted>
  <dcterms:created xsi:type="dcterms:W3CDTF">2015-07-30T09:42:59Z</dcterms:created>
  <dcterms:modified xsi:type="dcterms:W3CDTF">2016-08-10T11:30:12Z</dcterms:modified>
</cp:coreProperties>
</file>